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.12.2023\Решения 20.12.2023 ворд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definedNames>
    <definedName name="god">#REF!</definedName>
    <definedName name="region_name">[1]Титульный!$AD$11</definedName>
    <definedName name="REGULATION_METHODS">[1]Титульный!$AD$62</definedName>
    <definedName name="version_PP">[1]TECHSHEET!$DG$2:$DG$3</definedName>
    <definedName name="_xlnm.Print_Area" localSheetId="0">Лист1!$B$1:$L$66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1" l="1"/>
  <c r="E62" i="1"/>
  <c r="G61" i="1"/>
  <c r="E61" i="1"/>
  <c r="G60" i="1"/>
  <c r="E60" i="1"/>
  <c r="G59" i="1"/>
  <c r="E59" i="1"/>
  <c r="H36" i="1" l="1"/>
  <c r="E37" i="1"/>
  <c r="E38" i="1"/>
  <c r="E36" i="1"/>
  <c r="B13" i="1" l="1"/>
  <c r="C44" i="1" l="1" a="1"/>
  <c r="C44" i="1" s="1"/>
  <c r="C42" i="1" s="1" a="1"/>
  <c r="C42" i="1" s="1"/>
  <c r="C20" i="1" a="1"/>
  <c r="C20" i="1" s="1"/>
  <c r="B20" i="1"/>
  <c r="B21" i="1" s="1"/>
  <c r="B17" i="1"/>
  <c r="B14" i="1"/>
  <c r="B15" i="1"/>
  <c r="C43" i="1" l="1" a="1"/>
  <c r="C43" i="1" s="1"/>
  <c r="B43" i="1" l="1"/>
  <c r="B42" i="1" l="1"/>
  <c r="B44" i="1"/>
  <c r="B45" i="1" s="1"/>
</calcChain>
</file>

<file path=xl/sharedStrings.xml><?xml version="1.0" encoding="utf-8"?>
<sst xmlns="http://schemas.openxmlformats.org/spreadsheetml/2006/main" count="194" uniqueCount="92">
  <si>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</si>
  <si>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</si>
  <si>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</si>
  <si>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</si>
  <si>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</si>
  <si>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</si>
  <si>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</si>
  <si>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№</t>
  </si>
  <si>
    <t>Наименование</t>
  </si>
  <si>
    <t>Единица измерения</t>
  </si>
  <si>
    <t>Величина показателя</t>
  </si>
  <si>
    <t>тыс.руб.</t>
  </si>
  <si>
    <t>2</t>
  </si>
  <si>
    <t>Показатели производственной деятельности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</si>
  <si>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</si>
  <si>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</si>
  <si>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1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</si>
  <si>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</si>
  <si>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</si>
  <si>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</si>
  <si>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1.1</t>
  </si>
  <si>
    <t>%</t>
  </si>
  <si>
    <t>1.2</t>
  </si>
  <si>
    <t>2.1</t>
  </si>
  <si>
    <t>2.2</t>
  </si>
  <si>
    <t>2.3</t>
  </si>
  <si>
    <t>-</t>
  </si>
  <si>
    <t>План 
на 2022 год</t>
  </si>
  <si>
    <t>Факт
 за 2022 год</t>
  </si>
  <si>
    <t>Примечание</t>
  </si>
  <si>
    <t>с 01.01.2024 по 31.12.2028</t>
  </si>
  <si>
    <t>Раздел 2. Перечень мероприятий производственной программы</t>
  </si>
  <si>
    <t>Раздел 3. Планируемый объем обрабатываемых, обезвреживаемых и захораниваемых твердых коммунальных отходов</t>
  </si>
  <si>
    <t>тыс. тонн</t>
  </si>
  <si>
    <t>Объем захораниваемых твердых коммунальных отходов</t>
  </si>
  <si>
    <t>Операционные расходы</t>
  </si>
  <si>
    <t>Неподконтрольные расходы</t>
  </si>
  <si>
    <t>Энергетические ресурсы</t>
  </si>
  <si>
    <t>Амортизация</t>
  </si>
  <si>
    <t>Нормативная прибыль</t>
  </si>
  <si>
    <t>Корректировка</t>
  </si>
  <si>
    <t>3</t>
  </si>
  <si>
    <t>Мероприятия по ремонту объектов захоронения твердых коммунальных отходов</t>
  </si>
  <si>
    <t>Расчетная предпринимательская прибыль</t>
  </si>
  <si>
    <t>Раздел 6. Плановые и фактические значения показателей эффективности объектов</t>
  </si>
  <si>
    <t>текущая эксплуатация объектов</t>
  </si>
  <si>
    <t>текущий и (или) капитальный ремонт объектов</t>
  </si>
  <si>
    <t>Раздел 7. Отчет об исполнении производственной программы за истекший период регулирования</t>
  </si>
  <si>
    <t>2.4.</t>
  </si>
  <si>
    <t>2.5.</t>
  </si>
  <si>
    <t>2.6.</t>
  </si>
  <si>
    <t>тыс. руб.</t>
  </si>
  <si>
    <t>2.8.</t>
  </si>
  <si>
    <t>Показатели эффективности объекта, используемого для захоронения твердых коммунальных отходов</t>
  </si>
  <si>
    <t>штук на гектар</t>
  </si>
  <si>
    <t>Доля проб почвы, отобранных по результатам производственного экологического контроля, не соответствующих установленным требованиям, в общем объеме таких проб</t>
  </si>
  <si>
    <t>1.3</t>
  </si>
  <si>
    <t>1.4</t>
  </si>
  <si>
    <t>3.</t>
  </si>
  <si>
    <t>3.2.</t>
  </si>
  <si>
    <t>3.1.</t>
  </si>
  <si>
    <t>3.3.</t>
  </si>
  <si>
    <t>Количество возгораний твердых коммунальных отходов в расчете на единицу площади объекта, используемого для захоронения твердых коммунальных отходов</t>
  </si>
  <si>
    <t>Доля проб воздуха, отобранных по результатам производственного экологического контроля, несоответствующих установленным требованиям, в общем объеме таких проб</t>
  </si>
  <si>
    <t>Доля проб подземных вод, почвы и воздуха, отобранных по результатам производственного экологического контроля, не соответствующих установленным требованиям, в общем объеме таких проб</t>
  </si>
  <si>
    <t>3.4.</t>
  </si>
  <si>
    <t>2024 год</t>
  </si>
  <si>
    <t>2025 год</t>
  </si>
  <si>
    <t>2026 год</t>
  </si>
  <si>
    <t>2027 год</t>
  </si>
  <si>
    <t>2028 год</t>
  </si>
  <si>
    <t>Приложение № 3</t>
  </si>
  <si>
    <t>к решению правления</t>
  </si>
  <si>
    <t>РСТ Кировской области</t>
  </si>
  <si>
    <t>1.1.</t>
  </si>
  <si>
    <t>Фининасовые потребности за счет тарифных источников, в том числе:</t>
  </si>
  <si>
    <t>1.5</t>
  </si>
  <si>
    <t>1.6</t>
  </si>
  <si>
    <t>1.7</t>
  </si>
  <si>
    <t>Акционерное общество "Куприт"</t>
  </si>
  <si>
    <t>610035, Кировская область, город Киров, улица Пугачева, дом 1б, эт/пом 3/2-11</t>
  </si>
  <si>
    <t>Производственная программа в сфере обращения с твердыми коммунальными отходами (захоронение твердых коммунальных отходов) АО "Куприт" на 2024-2028 годы</t>
  </si>
  <si>
    <t>Объем твердых коммунальых отходов</t>
  </si>
  <si>
    <t>Необходимая валовая выручка регулируемой организации, в том числе:</t>
  </si>
  <si>
    <t>Расходы регионального оператора по захоронению ТКО</t>
  </si>
  <si>
    <t>Расходы на сбор и транспортирование ТКО</t>
  </si>
  <si>
    <t>Расходы на заключение и обслуживание договоров с собственниками ТКО и операторами по обращению с ТКО</t>
  </si>
  <si>
    <t>Сбытовые расходы регионального оператора</t>
  </si>
  <si>
    <t>Расчетная предпринимательская прибыль гарантирующей организации</t>
  </si>
  <si>
    <t>Корректировка НВВ</t>
  </si>
  <si>
    <t xml:space="preserve">                                        __________________</t>
  </si>
  <si>
    <t>от 20.12.2023 № 45/26-тко-2024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</si>
</sst>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_р_._-;\-* #,##0.00_р_._-;_-* &quot;-&quot;??_р_._-;_-@_-"/>
    <numFmt numFmtId="166" formatCode="#,##0.000_ ;\-#,##0.000\ 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0"/>
      </patternFill>
    </fill>
    <fill>
      <patternFill patternType="solid">
        <fgColor rgb="FFD7EAD3"/>
      </patternFill>
    </fill>
  </fills>
  <borders count="27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0" borderId="1" applyFill="0">
      <alignment horizontal="center" vertical="center" wrapText="1"/>
    </xf>
    <xf numFmtId="0" fontId="3" fillId="3" borderId="0" applyBorder="0">
      <alignment horizontal="center" vertical="center"/>
      <protection locked="0"/>
    </xf>
    <xf numFmtId="0" fontId="1" fillId="0" borderId="1" applyFill="0">
      <alignment horizontal="center" vertical="center"/>
    </xf>
    <xf numFmtId="0" fontId="1" fillId="0" borderId="3" applyFill="0">
      <alignment horizontal="right" vertical="center" wrapText="1" indent="1"/>
    </xf>
    <xf numFmtId="0" fontId="1" fillId="0" borderId="5" applyFill="0">
      <alignment horizontal="right" vertical="center" wrapText="1" indent="1"/>
    </xf>
    <xf numFmtId="0" fontId="3" fillId="0" borderId="6" applyFill="0">
      <alignment horizontal="center" vertical="center" wrapText="1"/>
    </xf>
    <xf numFmtId="0" fontId="3" fillId="0" borderId="3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3" fillId="0" borderId="7" applyFill="0">
      <alignment horizontal="center" vertical="center"/>
    </xf>
    <xf numFmtId="0" fontId="3" fillId="0" borderId="0" applyFill="0" applyBorder="0"/>
    <xf numFmtId="0" fontId="3" fillId="0" borderId="3" applyFill="0">
      <alignment horizontal="center" vertical="center" wrapText="1"/>
    </xf>
    <xf numFmtId="0" fontId="3" fillId="0" borderId="8" applyFill="0">
      <alignment horizontal="center" vertical="center" wrapText="1"/>
    </xf>
    <xf numFmtId="0" fontId="3" fillId="0" borderId="2" applyFill="0">
      <alignment horizontal="center" vertical="center" wrapText="1"/>
    </xf>
    <xf numFmtId="0" fontId="3" fillId="0" borderId="9" applyFill="0">
      <alignment horizontal="center" vertical="center" wrapText="1"/>
    </xf>
    <xf numFmtId="0" fontId="3" fillId="0" borderId="10" applyFill="0">
      <alignment horizontal="center" vertical="center" wrapText="1"/>
    </xf>
    <xf numFmtId="0" fontId="3" fillId="0" borderId="5" applyFill="0">
      <alignment horizontal="center" vertical="center" wrapText="1"/>
    </xf>
    <xf numFmtId="0" fontId="3" fillId="0" borderId="11" applyFill="0">
      <alignment horizontal="center" vertical="center" wrapText="1"/>
    </xf>
    <xf numFmtId="0" fontId="3" fillId="0" borderId="12" applyFill="0">
      <alignment horizontal="center" vertical="center" wrapText="1"/>
    </xf>
    <xf numFmtId="0" fontId="3" fillId="0" borderId="13" applyFill="0">
      <alignment horizontal="center" vertical="center" wrapText="1"/>
    </xf>
    <xf numFmtId="0" fontId="3" fillId="0" borderId="7" applyFill="0">
      <alignment horizontal="center" vertical="center" wrapText="1"/>
    </xf>
    <xf numFmtId="0" fontId="3" fillId="0" borderId="14" applyFill="0">
      <alignment vertical="center"/>
    </xf>
    <xf numFmtId="49" fontId="3" fillId="0" borderId="3" applyFill="0">
      <alignment horizontal="center" vertical="center" wrapText="1"/>
    </xf>
    <xf numFmtId="0" fontId="3" fillId="0" borderId="5" applyFill="0">
      <alignment horizontal="left" vertical="center" wrapText="1"/>
    </xf>
    <xf numFmtId="0" fontId="3" fillId="0" borderId="3" applyFill="0">
      <alignment horizontal="center" vertical="center"/>
    </xf>
    <xf numFmtId="4" fontId="3" fillId="4" borderId="3">
      <alignment vertical="center" wrapText="1"/>
    </xf>
    <xf numFmtId="4" fontId="3" fillId="4" borderId="5">
      <alignment vertical="center" wrapText="1"/>
    </xf>
    <xf numFmtId="0" fontId="3" fillId="0" borderId="1" applyFill="0">
      <alignment horizontal="left" vertical="center" wrapText="1"/>
    </xf>
    <xf numFmtId="0" fontId="3" fillId="0" borderId="15" applyFill="0">
      <alignment horizontal="left" vertical="center" wrapText="1"/>
    </xf>
    <xf numFmtId="0" fontId="3" fillId="0" borderId="8" applyFill="0">
      <alignment horizontal="center" vertical="center"/>
    </xf>
    <xf numFmtId="0" fontId="3" fillId="0" borderId="2" applyFill="0">
      <alignment horizontal="center" vertical="center"/>
    </xf>
    <xf numFmtId="0" fontId="3" fillId="0" borderId="9" applyFill="0">
      <alignment horizontal="center" vertical="center"/>
    </xf>
    <xf numFmtId="0" fontId="3" fillId="0" borderId="11" applyFill="0">
      <alignment horizontal="center" vertical="center"/>
    </xf>
    <xf numFmtId="0" fontId="3" fillId="0" borderId="12" applyFill="0">
      <alignment horizontal="center" vertical="center"/>
    </xf>
    <xf numFmtId="0" fontId="3" fillId="0" borderId="13" applyFill="0">
      <alignment horizontal="center" vertical="center"/>
    </xf>
    <xf numFmtId="0" fontId="5" fillId="0" borderId="3" applyFill="0">
      <alignment horizontal="center"/>
    </xf>
    <xf numFmtId="0" fontId="3" fillId="0" borderId="5" applyFill="0">
      <alignment horizontal="left" vertical="center" wrapText="1" indent="1"/>
    </xf>
    <xf numFmtId="0" fontId="3" fillId="0" borderId="1" applyFill="0">
      <alignment horizontal="left" vertical="center" wrapText="1" indent="1"/>
    </xf>
    <xf numFmtId="0" fontId="3" fillId="0" borderId="15" applyFill="0">
      <alignment horizontal="left" vertical="center" wrapText="1" indent="1"/>
    </xf>
    <xf numFmtId="0" fontId="3" fillId="0" borderId="12" applyFill="0">
      <alignment horizontal="left" vertical="center" wrapText="1"/>
    </xf>
    <xf numFmtId="0" fontId="3" fillId="0" borderId="1" applyFill="0">
      <alignment horizontal="center" vertical="center" wrapText="1"/>
    </xf>
    <xf numFmtId="0" fontId="3" fillId="0" borderId="15" applyFill="0">
      <alignment horizontal="center" vertical="center" wrapText="1"/>
    </xf>
    <xf numFmtId="164" fontId="3" fillId="0" borderId="3" applyFill="0">
      <alignment horizontal="center" vertical="center" wrapText="1"/>
    </xf>
    <xf numFmtId="0" fontId="1" fillId="0" borderId="1" applyFill="0">
      <alignment horizontal="left" vertical="center" indent="1"/>
    </xf>
    <xf numFmtId="0" fontId="3" fillId="0" borderId="10" applyFill="0">
      <alignment horizontal="center" vertical="center"/>
    </xf>
    <xf numFmtId="0" fontId="3" fillId="0" borderId="5" applyFill="0">
      <alignment horizontal="left" vertical="center"/>
    </xf>
    <xf numFmtId="0" fontId="3" fillId="0" borderId="1" applyFill="0">
      <alignment horizontal="left" vertical="center"/>
    </xf>
    <xf numFmtId="0" fontId="3" fillId="0" borderId="14" applyFill="0"/>
    <xf numFmtId="49" fontId="3" fillId="0" borderId="3" applyFill="0">
      <alignment horizontal="center" vertical="center"/>
    </xf>
    <xf numFmtId="165" fontId="3" fillId="0" borderId="7" applyFill="0">
      <alignment horizontal="center" vertical="center"/>
    </xf>
    <xf numFmtId="4" fontId="3" fillId="4" borderId="3">
      <alignment horizontal="right" vertical="center" wrapText="1"/>
    </xf>
    <xf numFmtId="0" fontId="3" fillId="0" borderId="5" applyFill="0">
      <alignment horizontal="left" vertical="center" wrapText="1" indent="2"/>
    </xf>
    <xf numFmtId="0" fontId="3" fillId="0" borderId="1" applyFill="0">
      <alignment horizontal="left" vertical="center" wrapText="1" indent="2"/>
    </xf>
    <xf numFmtId="0" fontId="3" fillId="0" borderId="15" applyFill="0">
      <alignment horizontal="left" vertical="center" wrapText="1" indent="2"/>
    </xf>
    <xf numFmtId="165" fontId="3" fillId="0" borderId="3" applyFill="0">
      <alignment horizontal="center" vertical="center"/>
    </xf>
    <xf numFmtId="2" fontId="3" fillId="0" borderId="14" applyFill="0">
      <alignment vertical="center"/>
    </xf>
    <xf numFmtId="166" fontId="3" fillId="0" borderId="14" applyFill="0">
      <alignment vertical="center" wrapText="1"/>
    </xf>
    <xf numFmtId="167" fontId="3" fillId="0" borderId="14" applyFill="0">
      <alignment vertical="center" wrapText="1"/>
    </xf>
    <xf numFmtId="0" fontId="3" fillId="0" borderId="14" applyFill="0">
      <alignment horizontal="center" vertical="center"/>
    </xf>
    <xf numFmtId="0" fontId="3" fillId="0" borderId="15" applyFill="0">
      <alignment horizontal="left" vertical="center"/>
    </xf>
    <xf numFmtId="0" fontId="3" fillId="0" borderId="5" applyFill="0">
      <alignment horizontal="left" wrapText="1" indent="1"/>
    </xf>
    <xf numFmtId="0" fontId="3" fillId="0" borderId="15" applyFill="0">
      <alignment horizontal="left" wrapText="1" indent="1"/>
    </xf>
    <xf numFmtId="0" fontId="3" fillId="0" borderId="3" applyFill="0">
      <alignment horizontal="left" vertical="center" wrapText="1"/>
    </xf>
    <xf numFmtId="4" fontId="3" fillId="0" borderId="3" applyFill="0">
      <alignment horizontal="right" vertical="center"/>
    </xf>
    <xf numFmtId="0" fontId="3" fillId="0" borderId="3" applyFill="0">
      <alignment horizontal="left" vertical="center" wrapText="1" indent="1"/>
    </xf>
    <xf numFmtId="0" fontId="3" fillId="0" borderId="5" applyFill="0">
      <alignment vertical="center" wrapText="1"/>
    </xf>
    <xf numFmtId="4" fontId="3" fillId="3" borderId="3">
      <alignment horizontal="right" vertical="center"/>
      <protection locked="0"/>
    </xf>
  </cellStyleXfs>
  <cellXfs count="107">
    <xf numFmtId="0" fontId="0" fillId="0" borderId="0" xfId="0"/>
    <xf numFmtId="0" fontId="4" fillId="2" borderId="0" xfId="10" applyFont="1" applyFill="1"/>
    <xf numFmtId="0" fontId="4" fillId="2" borderId="4" xfId="21" applyFont="1" applyFill="1" applyBorder="1" applyAlignment="1">
      <alignment horizontal="center" vertical="center"/>
    </xf>
    <xf numFmtId="4" fontId="4" fillId="2" borderId="4" xfId="25" applyFont="1" applyFill="1" applyBorder="1" applyAlignment="1">
      <alignment horizontal="center" vertical="center" wrapText="1"/>
    </xf>
    <xf numFmtId="0" fontId="6" fillId="2" borderId="4" xfId="35" applyFont="1" applyFill="1" applyBorder="1">
      <alignment horizontal="center"/>
    </xf>
    <xf numFmtId="0" fontId="4" fillId="2" borderId="4" xfId="44" applyFont="1" applyFill="1" applyBorder="1">
      <alignment horizontal="center" vertical="center"/>
    </xf>
    <xf numFmtId="0" fontId="4" fillId="2" borderId="4" xfId="47" applyFont="1" applyFill="1" applyBorder="1"/>
    <xf numFmtId="49" fontId="4" fillId="2" borderId="4" xfId="48" applyFont="1" applyFill="1" applyBorder="1">
      <alignment horizontal="center" vertical="center"/>
    </xf>
    <xf numFmtId="165" fontId="4" fillId="2" borderId="4" xfId="49" applyFont="1" applyFill="1" applyBorder="1">
      <alignment horizontal="center" vertical="center"/>
    </xf>
    <xf numFmtId="165" fontId="4" fillId="2" borderId="4" xfId="54" applyFont="1" applyFill="1" applyBorder="1">
      <alignment horizontal="center" vertical="center"/>
    </xf>
    <xf numFmtId="0" fontId="4" fillId="2" borderId="4" xfId="24" applyFont="1" applyFill="1" applyBorder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top"/>
    </xf>
    <xf numFmtId="0" fontId="4" fillId="2" borderId="4" xfId="11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4" fillId="2" borderId="4" xfId="16" applyFont="1" applyFill="1" applyBorder="1">
      <alignment horizontal="center" vertical="center" wrapText="1"/>
    </xf>
    <xf numFmtId="49" fontId="4" fillId="2" borderId="4" xfId="22" applyFont="1" applyFill="1" applyBorder="1">
      <alignment horizontal="center" vertical="center" wrapText="1"/>
    </xf>
    <xf numFmtId="0" fontId="4" fillId="2" borderId="3" xfId="24" applyFont="1" applyFill="1">
      <alignment horizontal="center" vertical="center"/>
    </xf>
    <xf numFmtId="0" fontId="4" fillId="2" borderId="0" xfId="0" applyFont="1" applyFill="1" applyAlignment="1">
      <alignment vertical="top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4" xfId="1" applyNumberFormat="1" applyFont="1" applyFill="1" applyBorder="1">
      <alignment horizontal="center" vertical="center" wrapText="1"/>
    </xf>
    <xf numFmtId="0" fontId="4" fillId="2" borderId="4" xfId="11" applyFont="1" applyFill="1" applyBorder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horizontal="left" vertical="center" indent="15"/>
    </xf>
    <xf numFmtId="4" fontId="4" fillId="2" borderId="4" xfId="11" applyNumberFormat="1" applyFont="1" applyFill="1" applyBorder="1">
      <alignment horizontal="center" vertical="center" wrapText="1"/>
    </xf>
    <xf numFmtId="4" fontId="4" fillId="2" borderId="4" xfId="16" applyNumberFormat="1" applyFont="1" applyFill="1" applyBorder="1">
      <alignment horizontal="center" vertical="center" wrapText="1"/>
    </xf>
    <xf numFmtId="4" fontId="4" fillId="2" borderId="4" xfId="21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top"/>
    </xf>
    <xf numFmtId="4" fontId="4" fillId="2" borderId="4" xfId="11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/>
    </xf>
    <xf numFmtId="4" fontId="4" fillId="2" borderId="4" xfId="5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2" borderId="18" xfId="23" applyFont="1" applyFill="1" applyBorder="1">
      <alignment horizontal="left" vertical="center" wrapText="1"/>
    </xf>
    <xf numFmtId="0" fontId="4" fillId="2" borderId="4" xfId="23" applyFont="1" applyFill="1" applyBorder="1">
      <alignment horizontal="left" vertical="center" wrapText="1"/>
    </xf>
    <xf numFmtId="0" fontId="4" fillId="2" borderId="17" xfId="0" applyFont="1" applyFill="1" applyBorder="1" applyAlignment="1">
      <alignment vertical="top"/>
    </xf>
    <xf numFmtId="0" fontId="8" fillId="0" borderId="17" xfId="0" applyFont="1" applyBorder="1" applyAlignment="1">
      <alignment vertical="top"/>
    </xf>
    <xf numFmtId="0" fontId="4" fillId="2" borderId="17" xfId="23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16" xfId="17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" fillId="2" borderId="0" xfId="43" applyFont="1" applyFill="1" applyBorder="1" applyAlignment="1">
      <alignment horizontal="center" vertical="center"/>
    </xf>
    <xf numFmtId="0" fontId="4" fillId="2" borderId="4" xfId="16" applyFont="1" applyFill="1" applyBorder="1">
      <alignment horizontal="center" vertical="center" wrapText="1"/>
    </xf>
    <xf numFmtId="0" fontId="4" fillId="2" borderId="16" xfId="23" applyFont="1" applyFill="1" applyBorder="1" applyAlignment="1">
      <alignment horizontal="left" vertical="center" wrapText="1"/>
    </xf>
    <xf numFmtId="0" fontId="4" fillId="2" borderId="4" xfId="36" applyFont="1" applyFill="1" applyBorder="1" applyAlignment="1">
      <alignment vertical="center" wrapText="1"/>
    </xf>
    <xf numFmtId="0" fontId="4" fillId="2" borderId="4" xfId="37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4" fillId="2" borderId="4" xfId="11" applyFont="1" applyFill="1" applyBorder="1">
      <alignment horizontal="center" vertical="center" wrapText="1"/>
    </xf>
    <xf numFmtId="0" fontId="4" fillId="2" borderId="4" xfId="12" applyFont="1" applyFill="1" applyBorder="1">
      <alignment horizontal="center" vertical="center" wrapText="1"/>
    </xf>
    <xf numFmtId="0" fontId="4" fillId="2" borderId="4" xfId="13" applyFont="1" applyFill="1" applyBorder="1">
      <alignment horizontal="center" vertical="center" wrapText="1"/>
    </xf>
    <xf numFmtId="0" fontId="4" fillId="2" borderId="4" xfId="17" applyFont="1" applyFill="1" applyBorder="1">
      <alignment horizontal="center" vertical="center" wrapText="1"/>
    </xf>
    <xf numFmtId="0" fontId="4" fillId="2" borderId="4" xfId="18" applyFont="1" applyFill="1" applyBorder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49" fontId="4" fillId="2" borderId="4" xfId="1" applyNumberFormat="1" applyFont="1" applyFill="1" applyBorder="1">
      <alignment horizontal="center" vertical="center" wrapText="1"/>
    </xf>
    <xf numFmtId="0" fontId="2" fillId="2" borderId="0" xfId="1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  <xf numFmtId="0" fontId="2" fillId="2" borderId="4" xfId="4" applyFont="1" applyFill="1" applyBorder="1">
      <alignment horizontal="right" vertical="center" wrapText="1" indent="1"/>
    </xf>
    <xf numFmtId="0" fontId="2" fillId="2" borderId="4" xfId="5" applyFont="1" applyFill="1" applyBorder="1">
      <alignment horizontal="right" vertical="center" wrapText="1" indent="1"/>
    </xf>
    <xf numFmtId="0" fontId="4" fillId="2" borderId="4" xfId="6" applyFont="1" applyFill="1" applyBorder="1">
      <alignment horizontal="center" vertical="center" wrapText="1"/>
    </xf>
    <xf numFmtId="0" fontId="4" fillId="2" borderId="4" xfId="7" applyFont="1" applyFill="1" applyBorder="1">
      <alignment horizontal="right" vertical="center" wrapText="1" indent="1"/>
    </xf>
    <xf numFmtId="0" fontId="4" fillId="2" borderId="4" xfId="8" applyFont="1" applyFill="1" applyBorder="1">
      <alignment horizontal="right" vertical="center" wrapText="1" indent="1"/>
    </xf>
    <xf numFmtId="0" fontId="2" fillId="2" borderId="19" xfId="1" applyFont="1" applyFill="1" applyBorder="1">
      <alignment horizontal="center" vertical="center" wrapText="1"/>
    </xf>
    <xf numFmtId="0" fontId="4" fillId="2" borderId="4" xfId="15" applyFont="1" applyFill="1" applyBorder="1">
      <alignment horizontal="center" vertical="center" wrapText="1"/>
    </xf>
    <xf numFmtId="0" fontId="4" fillId="2" borderId="4" xfId="20" applyFont="1" applyFill="1" applyBorder="1">
      <alignment horizontal="center" vertical="center" wrapText="1"/>
    </xf>
    <xf numFmtId="0" fontId="4" fillId="2" borderId="4" xfId="9" applyFont="1" applyFill="1" applyBorder="1">
      <alignment horizontal="center" vertical="center"/>
    </xf>
    <xf numFmtId="0" fontId="2" fillId="2" borderId="0" xfId="3" applyFont="1" applyFill="1" applyBorder="1">
      <alignment horizontal="center" vertical="center"/>
    </xf>
    <xf numFmtId="0" fontId="4" fillId="2" borderId="4" xfId="29" applyFont="1" applyFill="1" applyBorder="1">
      <alignment horizontal="center" vertical="center"/>
    </xf>
    <xf numFmtId="0" fontId="4" fillId="2" borderId="4" xfId="30" applyFont="1" applyFill="1" applyBorder="1">
      <alignment horizontal="center" vertical="center"/>
    </xf>
    <xf numFmtId="0" fontId="4" fillId="2" borderId="4" xfId="32" applyFont="1" applyFill="1" applyBorder="1">
      <alignment horizontal="center" vertical="center"/>
    </xf>
    <xf numFmtId="0" fontId="4" fillId="2" borderId="4" xfId="33" applyFont="1" applyFill="1" applyBorder="1">
      <alignment horizontal="center" vertical="center"/>
    </xf>
    <xf numFmtId="49" fontId="4" fillId="2" borderId="4" xfId="22" applyFont="1" applyFill="1" applyBorder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wrapText="1"/>
    </xf>
    <xf numFmtId="0" fontId="4" fillId="2" borderId="4" xfId="45" applyFont="1" applyFill="1" applyBorder="1">
      <alignment horizontal="left" vertical="center"/>
    </xf>
    <xf numFmtId="0" fontId="4" fillId="2" borderId="4" xfId="46" applyFont="1" applyFill="1" applyBorder="1">
      <alignment horizontal="left" vertical="center"/>
    </xf>
    <xf numFmtId="0" fontId="4" fillId="2" borderId="4" xfId="51" applyFont="1" applyFill="1" applyBorder="1" applyAlignment="1">
      <alignment horizontal="left" vertical="center" wrapText="1"/>
    </xf>
    <xf numFmtId="0" fontId="4" fillId="2" borderId="4" xfId="52" applyFont="1" applyFill="1" applyBorder="1" applyAlignment="1">
      <alignment horizontal="left" vertical="center" wrapText="1"/>
    </xf>
    <xf numFmtId="0" fontId="4" fillId="2" borderId="16" xfId="40" applyFont="1" applyFill="1" applyBorder="1" applyAlignment="1">
      <alignment horizontal="center" vertical="center" wrapText="1"/>
    </xf>
    <xf numFmtId="0" fontId="4" fillId="2" borderId="17" xfId="4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67">
    <cellStyle name="s1082" xfId="26"/>
    <cellStyle name="s141" xfId="58"/>
    <cellStyle name="s1527" xfId="52"/>
    <cellStyle name="s1552" xfId="53"/>
    <cellStyle name="s1586" xfId="25"/>
    <cellStyle name="s173" xfId="16"/>
    <cellStyle name="s1778" xfId="43"/>
    <cellStyle name="s181" xfId="50"/>
    <cellStyle name="s185" xfId="51"/>
    <cellStyle name="s1932" xfId="32"/>
    <cellStyle name="s1946" xfId="60"/>
    <cellStyle name="s1974" xfId="46"/>
    <cellStyle name="s1984" xfId="63"/>
    <cellStyle name="s2098" xfId="29"/>
    <cellStyle name="s210" xfId="66"/>
    <cellStyle name="s231" xfId="11"/>
    <cellStyle name="s2585" xfId="33"/>
    <cellStyle name="s2693" xfId="3"/>
    <cellStyle name="s2694" xfId="4"/>
    <cellStyle name="s2695" xfId="5"/>
    <cellStyle name="s27" xfId="22"/>
    <cellStyle name="s2700" xfId="21"/>
    <cellStyle name="s2701" xfId="30"/>
    <cellStyle name="s2702" xfId="31"/>
    <cellStyle name="s2703" xfId="34"/>
    <cellStyle name="s2705" xfId="35"/>
    <cellStyle name="s2706" xfId="42"/>
    <cellStyle name="s2709" xfId="49"/>
    <cellStyle name="s2710" xfId="54"/>
    <cellStyle name="s2711" xfId="55"/>
    <cellStyle name="s2713" xfId="56"/>
    <cellStyle name="s2714" xfId="57"/>
    <cellStyle name="s2716" xfId="59"/>
    <cellStyle name="s2717" xfId="61"/>
    <cellStyle name="s37" xfId="24"/>
    <cellStyle name="s38" xfId="48"/>
    <cellStyle name="s43" xfId="10"/>
    <cellStyle name="s436" xfId="7"/>
    <cellStyle name="s437" xfId="8"/>
    <cellStyle name="s503" xfId="15"/>
    <cellStyle name="s57" xfId="9"/>
    <cellStyle name="s58" xfId="2"/>
    <cellStyle name="s69" xfId="36"/>
    <cellStyle name="s704" xfId="62"/>
    <cellStyle name="s724" xfId="44"/>
    <cellStyle name="s733" xfId="40"/>
    <cellStyle name="s736" xfId="18"/>
    <cellStyle name="s737" xfId="12"/>
    <cellStyle name="s741" xfId="65"/>
    <cellStyle name="s747" xfId="20"/>
    <cellStyle name="s749" xfId="17"/>
    <cellStyle name="s760" xfId="23"/>
    <cellStyle name="s761" xfId="28"/>
    <cellStyle name="s77" xfId="38"/>
    <cellStyle name="s793" xfId="14"/>
    <cellStyle name="s796" xfId="19"/>
    <cellStyle name="s799" xfId="41"/>
    <cellStyle name="s805" xfId="1"/>
    <cellStyle name="s806" xfId="13"/>
    <cellStyle name="s853" xfId="39"/>
    <cellStyle name="s864" xfId="47"/>
    <cellStyle name="s880" xfId="45"/>
    <cellStyle name="s89" xfId="64"/>
    <cellStyle name="s90" xfId="37"/>
    <cellStyle name="s970" xfId="6"/>
    <cellStyle name="s995" xfId="2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view="pageBreakPreview" topLeftCell="D1" zoomScale="91" zoomScaleNormal="100" zoomScaleSheetLayoutView="91" workbookViewId="0">
      <selection activeCell="P9" sqref="P9"/>
    </sheetView>
  </sheetViews>
  <sheetFormatPr defaultRowHeight="12" outlineLevelCol="1" x14ac:dyDescent="0.25"/>
  <cols>
    <col min="1" max="3" width="10.7109375" style="18" hidden="1" customWidth="1"/>
    <col min="4" max="4" width="10.5703125" style="18" customWidth="1"/>
    <col min="5" max="5" width="39.85546875" style="18" customWidth="1"/>
    <col min="6" max="6" width="24.5703125" style="18" customWidth="1"/>
    <col min="7" max="7" width="14.140625" style="18" customWidth="1"/>
    <col min="8" max="9" width="11.42578125" style="18" customWidth="1"/>
    <col min="10" max="10" width="11.5703125" style="18" customWidth="1"/>
    <col min="11" max="12" width="11.42578125" style="18" customWidth="1" outlineLevel="1"/>
    <col min="13" max="13" width="9.7109375" style="18" customWidth="1"/>
    <col min="14" max="14" width="28.85546875" style="18" hidden="1" customWidth="1"/>
    <col min="15" max="16384" width="9.140625" style="18"/>
  </cols>
  <sheetData>
    <row r="1" spans="2:12" ht="39" customHeight="1" x14ac:dyDescent="0.25">
      <c r="I1" s="22" t="s">
        <v>71</v>
      </c>
      <c r="K1" s="23"/>
      <c r="L1" s="22"/>
    </row>
    <row r="2" spans="2:12" ht="20.25" x14ac:dyDescent="0.25">
      <c r="I2" s="22" t="s">
        <v>72</v>
      </c>
      <c r="K2" s="22"/>
      <c r="L2" s="22"/>
    </row>
    <row r="3" spans="2:12" ht="20.25" x14ac:dyDescent="0.25">
      <c r="I3" s="22" t="s">
        <v>73</v>
      </c>
      <c r="K3" s="22"/>
      <c r="L3" s="22"/>
    </row>
    <row r="4" spans="2:12" ht="39.75" customHeight="1" x14ac:dyDescent="0.25">
      <c r="I4" s="87" t="s">
        <v>91</v>
      </c>
      <c r="J4" s="88"/>
      <c r="K4" s="88"/>
      <c r="L4" s="88"/>
    </row>
    <row r="6" spans="2:12" ht="47.25" customHeight="1" x14ac:dyDescent="0.25">
      <c r="D6" s="98" t="s">
        <v>81</v>
      </c>
      <c r="E6" s="98"/>
      <c r="F6" s="98"/>
      <c r="G6" s="98"/>
      <c r="H6" s="98"/>
      <c r="I6" s="98"/>
      <c r="J6" s="98"/>
      <c r="K6" s="98"/>
      <c r="L6" s="98"/>
    </row>
    <row r="7" spans="2:12" ht="18" customHeight="1" x14ac:dyDescent="0.25">
      <c r="D7" s="95" t="s">
        <v>0</v>
      </c>
      <c r="E7" s="96"/>
      <c r="F7" s="96"/>
      <c r="G7" s="96"/>
      <c r="H7" s="96"/>
      <c r="I7" s="96"/>
      <c r="J7" s="96"/>
      <c r="K7" s="96"/>
      <c r="L7" s="97"/>
    </row>
    <row r="8" spans="2:12" ht="15.75" customHeight="1" x14ac:dyDescent="0.25">
      <c r="D8" s="72" t="s">
        <v>1</v>
      </c>
      <c r="E8" s="73"/>
      <c r="F8" s="74" t="s">
        <v>79</v>
      </c>
      <c r="G8" s="74"/>
      <c r="H8" s="74"/>
      <c r="I8" s="74"/>
      <c r="J8" s="74"/>
      <c r="K8" s="74"/>
      <c r="L8" s="74"/>
    </row>
    <row r="9" spans="2:12" ht="15.75" customHeight="1" x14ac:dyDescent="0.25">
      <c r="D9" s="75" t="s">
        <v>2</v>
      </c>
      <c r="E9" s="76"/>
      <c r="F9" s="74" t="s">
        <v>80</v>
      </c>
      <c r="G9" s="74"/>
      <c r="H9" s="74"/>
      <c r="I9" s="74"/>
      <c r="J9" s="74"/>
      <c r="K9" s="74"/>
      <c r="L9" s="74"/>
    </row>
    <row r="10" spans="2:12" ht="15.75" customHeight="1" x14ac:dyDescent="0.25">
      <c r="D10" s="72" t="s">
        <v>3</v>
      </c>
      <c r="E10" s="73"/>
      <c r="F10" s="74" t="s">
        <v>4</v>
      </c>
      <c r="G10" s="74"/>
      <c r="H10" s="74"/>
      <c r="I10" s="74"/>
      <c r="J10" s="74"/>
      <c r="K10" s="74"/>
      <c r="L10" s="74"/>
    </row>
    <row r="11" spans="2:12" ht="15.75" customHeight="1" x14ac:dyDescent="0.25">
      <c r="D11" s="75" t="s">
        <v>2</v>
      </c>
      <c r="E11" s="76"/>
      <c r="F11" s="74" t="s">
        <v>5</v>
      </c>
      <c r="G11" s="74"/>
      <c r="H11" s="74"/>
      <c r="I11" s="74"/>
      <c r="J11" s="74"/>
      <c r="K11" s="74"/>
      <c r="L11" s="74"/>
    </row>
    <row r="12" spans="2:12" ht="15" customHeight="1" x14ac:dyDescent="0.25">
      <c r="D12" s="72" t="s">
        <v>6</v>
      </c>
      <c r="E12" s="72"/>
      <c r="F12" s="80" t="s">
        <v>30</v>
      </c>
      <c r="G12" s="80"/>
      <c r="H12" s="80"/>
      <c r="I12" s="80"/>
      <c r="J12" s="80"/>
      <c r="K12" s="80"/>
      <c r="L12" s="80"/>
    </row>
    <row r="13" spans="2:12" ht="16.5" customHeight="1" x14ac:dyDescent="0.2">
      <c r="B13" s="1" t="b">
        <f>REGULATION_METHODS&lt;&gt;"Метод сравнения аналогов"</f>
        <v>1</v>
      </c>
      <c r="D13" s="77" t="s">
        <v>31</v>
      </c>
      <c r="E13" s="77"/>
      <c r="F13" s="77"/>
      <c r="G13" s="77"/>
      <c r="H13" s="77"/>
      <c r="I13" s="77"/>
      <c r="J13" s="77"/>
      <c r="K13" s="77"/>
      <c r="L13" s="77"/>
    </row>
    <row r="14" spans="2:12" ht="11.25" customHeight="1" x14ac:dyDescent="0.2">
      <c r="B14" s="1" t="e">
        <f>#REF!</f>
        <v>#REF!</v>
      </c>
      <c r="D14" s="62" t="s">
        <v>7</v>
      </c>
      <c r="E14" s="63" t="s">
        <v>8</v>
      </c>
      <c r="F14" s="64"/>
      <c r="G14" s="78" t="s">
        <v>9</v>
      </c>
      <c r="H14" s="55" t="s">
        <v>10</v>
      </c>
      <c r="I14" s="55"/>
      <c r="J14" s="55"/>
      <c r="K14" s="55"/>
      <c r="L14" s="55"/>
    </row>
    <row r="15" spans="2:12" ht="11.25" customHeight="1" x14ac:dyDescent="0.2">
      <c r="B15" s="1" t="b">
        <f>B13</f>
        <v>1</v>
      </c>
      <c r="D15" s="62"/>
      <c r="E15" s="65"/>
      <c r="F15" s="66"/>
      <c r="G15" s="79"/>
      <c r="H15" s="13" t="s">
        <v>66</v>
      </c>
      <c r="I15" s="13" t="s">
        <v>67</v>
      </c>
      <c r="J15" s="15" t="s">
        <v>68</v>
      </c>
      <c r="K15" s="2" t="s">
        <v>69</v>
      </c>
      <c r="L15" s="14" t="s">
        <v>70</v>
      </c>
    </row>
    <row r="16" spans="2:12" ht="18" customHeight="1" x14ac:dyDescent="0.2">
      <c r="B16" s="1"/>
      <c r="D16" s="16">
        <v>1</v>
      </c>
      <c r="E16" s="37" t="s">
        <v>42</v>
      </c>
      <c r="F16" s="38"/>
      <c r="G16" s="10" t="s">
        <v>11</v>
      </c>
      <c r="H16" s="3" t="s">
        <v>26</v>
      </c>
      <c r="I16" s="3" t="s">
        <v>26</v>
      </c>
      <c r="J16" s="3" t="s">
        <v>26</v>
      </c>
      <c r="K16" s="3" t="s">
        <v>26</v>
      </c>
      <c r="L16" s="3" t="s">
        <v>26</v>
      </c>
    </row>
    <row r="17" spans="2:18" ht="16.5" customHeight="1" x14ac:dyDescent="0.2">
      <c r="B17" s="1" t="e">
        <f>#REF!</f>
        <v>#REF!</v>
      </c>
      <c r="D17" s="19" t="s">
        <v>20</v>
      </c>
      <c r="E17" s="39" t="s">
        <v>45</v>
      </c>
      <c r="F17" s="40"/>
      <c r="G17" s="10" t="s">
        <v>11</v>
      </c>
      <c r="H17" s="3" t="s">
        <v>26</v>
      </c>
      <c r="I17" s="3" t="s">
        <v>26</v>
      </c>
      <c r="J17" s="3" t="s">
        <v>26</v>
      </c>
      <c r="K17" s="3" t="s">
        <v>26</v>
      </c>
      <c r="L17" s="3" t="s">
        <v>26</v>
      </c>
      <c r="R17" s="17"/>
    </row>
    <row r="18" spans="2:18" ht="16.5" customHeight="1" x14ac:dyDescent="0.2">
      <c r="B18" s="1"/>
      <c r="D18" s="19" t="s">
        <v>22</v>
      </c>
      <c r="E18" s="41" t="s">
        <v>46</v>
      </c>
      <c r="F18" s="42"/>
      <c r="G18" s="10" t="s">
        <v>11</v>
      </c>
      <c r="H18" s="3" t="s">
        <v>26</v>
      </c>
      <c r="I18" s="3" t="s">
        <v>26</v>
      </c>
      <c r="J18" s="3" t="s">
        <v>26</v>
      </c>
      <c r="K18" s="3" t="s">
        <v>26</v>
      </c>
      <c r="L18" s="3" t="s">
        <v>26</v>
      </c>
      <c r="R18" s="17"/>
    </row>
    <row r="19" spans="2:18" ht="17.25" customHeight="1" x14ac:dyDescent="0.2">
      <c r="B19" s="1" t="b">
        <v>1</v>
      </c>
      <c r="D19" s="81" t="s">
        <v>32</v>
      </c>
      <c r="E19" s="81"/>
      <c r="F19" s="81"/>
      <c r="G19" s="81"/>
      <c r="H19" s="81"/>
      <c r="I19" s="81"/>
      <c r="J19" s="81"/>
      <c r="K19" s="81"/>
      <c r="L19" s="81"/>
    </row>
    <row r="20" spans="2:18" ht="11.25" customHeight="1" x14ac:dyDescent="0.2">
      <c r="B20" s="1" t="e">
        <f>#REF!</f>
        <v>#REF!</v>
      </c>
      <c r="C20" s="1" t="e">
        <f t="array" ref="C20">INDEX([1]Тарифы!$Y$86:$Y$108,MATCH(#REF!,[1]Тарифы!$X$86:$X$108,0))</f>
        <v>#REF!</v>
      </c>
      <c r="D20" s="62" t="s">
        <v>7</v>
      </c>
      <c r="E20" s="82" t="s">
        <v>13</v>
      </c>
      <c r="F20" s="83"/>
      <c r="G20" s="62" t="s">
        <v>9</v>
      </c>
      <c r="H20" s="55" t="s">
        <v>10</v>
      </c>
      <c r="I20" s="55"/>
      <c r="J20" s="55"/>
      <c r="K20" s="55"/>
      <c r="L20" s="55"/>
    </row>
    <row r="21" spans="2:18" ht="16.5" customHeight="1" x14ac:dyDescent="0.2">
      <c r="B21" s="1" t="e">
        <f>B20</f>
        <v>#REF!</v>
      </c>
      <c r="D21" s="62"/>
      <c r="E21" s="84"/>
      <c r="F21" s="85"/>
      <c r="G21" s="62"/>
      <c r="H21" s="13" t="s">
        <v>66</v>
      </c>
      <c r="I21" s="13" t="s">
        <v>67</v>
      </c>
      <c r="J21" s="15" t="s">
        <v>68</v>
      </c>
      <c r="K21" s="2" t="s">
        <v>69</v>
      </c>
      <c r="L21" s="14" t="s">
        <v>70</v>
      </c>
    </row>
    <row r="22" spans="2:18" ht="16.5" customHeight="1" x14ac:dyDescent="0.2">
      <c r="B22" s="1"/>
      <c r="D22" s="13">
        <v>1</v>
      </c>
      <c r="E22" s="56" t="s">
        <v>34</v>
      </c>
      <c r="F22" s="42"/>
      <c r="G22" s="4" t="s">
        <v>33</v>
      </c>
      <c r="H22" s="3">
        <v>2514.81799414646</v>
      </c>
      <c r="I22" s="3">
        <v>2514.81799414646</v>
      </c>
      <c r="J22" s="3">
        <v>2514.81799414646</v>
      </c>
      <c r="K22" s="3">
        <v>2514.81799414646</v>
      </c>
      <c r="L22" s="3">
        <v>2514.81799414646</v>
      </c>
    </row>
    <row r="23" spans="2:18" ht="13.5" customHeight="1" x14ac:dyDescent="0.25">
      <c r="D23" s="81" t="s">
        <v>14</v>
      </c>
      <c r="E23" s="81"/>
      <c r="F23" s="81"/>
      <c r="G23" s="81"/>
      <c r="H23" s="81"/>
      <c r="I23" s="81"/>
      <c r="J23" s="81"/>
      <c r="K23" s="81"/>
      <c r="L23" s="81"/>
    </row>
    <row r="24" spans="2:18" ht="11.25" customHeight="1" x14ac:dyDescent="0.25">
      <c r="D24" s="86" t="s">
        <v>7</v>
      </c>
      <c r="E24" s="63" t="s">
        <v>15</v>
      </c>
      <c r="F24" s="64"/>
      <c r="G24" s="62" t="s">
        <v>9</v>
      </c>
      <c r="H24" s="55" t="s">
        <v>10</v>
      </c>
      <c r="I24" s="55"/>
      <c r="J24" s="55"/>
      <c r="K24" s="55"/>
      <c r="L24" s="55"/>
    </row>
    <row r="25" spans="2:18" ht="11.25" customHeight="1" x14ac:dyDescent="0.25">
      <c r="D25" s="86"/>
      <c r="E25" s="65"/>
      <c r="F25" s="66"/>
      <c r="G25" s="62"/>
      <c r="H25" s="13" t="s">
        <v>66</v>
      </c>
      <c r="I25" s="13" t="s">
        <v>67</v>
      </c>
      <c r="J25" s="15" t="s">
        <v>68</v>
      </c>
      <c r="K25" s="2" t="s">
        <v>69</v>
      </c>
      <c r="L25" s="14" t="s">
        <v>70</v>
      </c>
    </row>
    <row r="26" spans="2:18" ht="18" customHeight="1" x14ac:dyDescent="0.25">
      <c r="D26" s="16" t="s">
        <v>16</v>
      </c>
      <c r="E26" s="52" t="s">
        <v>75</v>
      </c>
      <c r="F26" s="53"/>
      <c r="G26" s="10" t="s">
        <v>11</v>
      </c>
      <c r="H26" s="24">
        <v>2400418.6617285553</v>
      </c>
      <c r="I26" s="24">
        <v>2559925.5986384712</v>
      </c>
      <c r="J26" s="25">
        <v>2663435.1076917672</v>
      </c>
      <c r="K26" s="26">
        <v>2722773.7997336192</v>
      </c>
      <c r="L26" s="27">
        <v>2830740.7774776476</v>
      </c>
    </row>
    <row r="27" spans="2:18" ht="17.25" customHeight="1" x14ac:dyDescent="0.2">
      <c r="D27" s="16" t="s">
        <v>74</v>
      </c>
      <c r="E27" s="38" t="s">
        <v>35</v>
      </c>
      <c r="F27" s="38"/>
      <c r="G27" s="10" t="s">
        <v>11</v>
      </c>
      <c r="H27" s="28">
        <v>514541.78124778066</v>
      </c>
      <c r="I27" s="29">
        <v>536152.5360601875</v>
      </c>
      <c r="J27" s="29">
        <v>557598.63750259497</v>
      </c>
      <c r="K27" s="29">
        <v>579902.58300269884</v>
      </c>
      <c r="L27" s="29">
        <v>603098.68632280687</v>
      </c>
    </row>
    <row r="28" spans="2:18" ht="15" customHeight="1" x14ac:dyDescent="0.2">
      <c r="D28" s="16" t="s">
        <v>22</v>
      </c>
      <c r="E28" s="38" t="s">
        <v>36</v>
      </c>
      <c r="F28" s="38"/>
      <c r="G28" s="10" t="s">
        <v>11</v>
      </c>
      <c r="H28" s="28">
        <v>1644985.5498620805</v>
      </c>
      <c r="I28" s="29">
        <v>1714074.9429562879</v>
      </c>
      <c r="J28" s="29">
        <v>1782637.9406745394</v>
      </c>
      <c r="K28" s="29">
        <v>1853943.4583015211</v>
      </c>
      <c r="L28" s="29">
        <v>1928101.196633582</v>
      </c>
    </row>
    <row r="29" spans="2:18" ht="15" customHeight="1" x14ac:dyDescent="0.2">
      <c r="D29" s="16" t="s">
        <v>56</v>
      </c>
      <c r="E29" s="38" t="s">
        <v>37</v>
      </c>
      <c r="F29" s="38"/>
      <c r="G29" s="10" t="s">
        <v>11</v>
      </c>
      <c r="H29" s="28">
        <v>199140.88715242909</v>
      </c>
      <c r="I29" s="29">
        <v>207504.80441283112</v>
      </c>
      <c r="J29" s="29">
        <v>215804.99658934437</v>
      </c>
      <c r="K29" s="29">
        <v>224437.19645291817</v>
      </c>
      <c r="L29" s="29">
        <v>233414.68431103486</v>
      </c>
    </row>
    <row r="30" spans="2:18" ht="15" customHeight="1" x14ac:dyDescent="0.2">
      <c r="D30" s="16" t="s">
        <v>57</v>
      </c>
      <c r="E30" s="38" t="s">
        <v>38</v>
      </c>
      <c r="F30" s="38"/>
      <c r="G30" s="10" t="s">
        <v>11</v>
      </c>
      <c r="H30" s="28">
        <v>114955.96065313657</v>
      </c>
      <c r="I30" s="29">
        <v>72012.559851856655</v>
      </c>
      <c r="J30" s="29">
        <v>76797.767959154138</v>
      </c>
      <c r="K30" s="29">
        <v>53268.702153835344</v>
      </c>
      <c r="L30" s="29">
        <v>54455.475994672386</v>
      </c>
    </row>
    <row r="31" spans="2:18" ht="17.25" customHeight="1" x14ac:dyDescent="0.2">
      <c r="D31" s="16" t="s">
        <v>76</v>
      </c>
      <c r="E31" s="38" t="s">
        <v>39</v>
      </c>
      <c r="F31" s="38"/>
      <c r="G31" s="10" t="s">
        <v>11</v>
      </c>
      <c r="H31" s="28">
        <v>0</v>
      </c>
      <c r="I31" s="29">
        <v>0</v>
      </c>
      <c r="J31" s="29">
        <v>0</v>
      </c>
      <c r="K31" s="29">
        <v>0</v>
      </c>
      <c r="L31" s="29">
        <v>0</v>
      </c>
    </row>
    <row r="32" spans="2:18" ht="17.25" customHeight="1" x14ac:dyDescent="0.2">
      <c r="D32" s="16" t="s">
        <v>77</v>
      </c>
      <c r="E32" s="56" t="s">
        <v>43</v>
      </c>
      <c r="F32" s="42"/>
      <c r="G32" s="10" t="s">
        <v>11</v>
      </c>
      <c r="H32" s="28">
        <v>9957.0443576214457</v>
      </c>
      <c r="I32" s="29">
        <v>10375.240220641555</v>
      </c>
      <c r="J32" s="29">
        <v>10790.249829467226</v>
      </c>
      <c r="K32" s="29">
        <v>11221.859822645918</v>
      </c>
      <c r="L32" s="29">
        <v>11670.734215551744</v>
      </c>
    </row>
    <row r="33" spans="2:12" ht="17.25" customHeight="1" x14ac:dyDescent="0.2">
      <c r="D33" s="16" t="s">
        <v>78</v>
      </c>
      <c r="E33" s="56" t="s">
        <v>40</v>
      </c>
      <c r="F33" s="42"/>
      <c r="G33" s="10" t="s">
        <v>11</v>
      </c>
      <c r="H33" s="28">
        <v>-83162.561544492812</v>
      </c>
      <c r="I33" s="29">
        <v>19805.515136666661</v>
      </c>
      <c r="J33" s="29">
        <v>19805.515136666661</v>
      </c>
      <c r="K33" s="29">
        <v>0</v>
      </c>
      <c r="L33" s="29">
        <v>0</v>
      </c>
    </row>
    <row r="34" spans="2:12" ht="13.5" customHeight="1" x14ac:dyDescent="0.25">
      <c r="D34" s="54" t="s">
        <v>17</v>
      </c>
      <c r="E34" s="54"/>
      <c r="F34" s="54"/>
      <c r="G34" s="54"/>
      <c r="H34" s="54"/>
      <c r="I34" s="54"/>
      <c r="J34" s="54"/>
      <c r="K34" s="54"/>
      <c r="L34" s="54"/>
    </row>
    <row r="35" spans="2:12" ht="11.25" customHeight="1" x14ac:dyDescent="0.25">
      <c r="D35" s="16" t="s">
        <v>7</v>
      </c>
      <c r="E35" s="55" t="s">
        <v>18</v>
      </c>
      <c r="F35" s="55"/>
      <c r="G35" s="55"/>
      <c r="H35" s="103" t="s">
        <v>19</v>
      </c>
      <c r="I35" s="104"/>
      <c r="J35" s="104"/>
      <c r="K35" s="105"/>
      <c r="L35" s="106"/>
    </row>
    <row r="36" spans="2:12" ht="15" customHeight="1" x14ac:dyDescent="0.25">
      <c r="D36" s="16" t="s">
        <v>16</v>
      </c>
      <c r="E36" s="38" t="str">
        <f>E16</f>
        <v>Мероприятия по ремонту объектов захоронения твердых коммунальных отходов</v>
      </c>
      <c r="F36" s="38"/>
      <c r="G36" s="38"/>
      <c r="H36" s="43" t="str">
        <f>F12</f>
        <v>с 01.01.2024 по 31.12.2028</v>
      </c>
      <c r="I36" s="44"/>
      <c r="J36" s="44"/>
      <c r="K36" s="44"/>
      <c r="L36" s="45"/>
    </row>
    <row r="37" spans="2:12" ht="15" customHeight="1" x14ac:dyDescent="0.25">
      <c r="D37" s="16" t="s">
        <v>12</v>
      </c>
      <c r="E37" s="38" t="str">
        <f t="shared" ref="E37:E38" si="0">E17</f>
        <v>текущая эксплуатация объектов</v>
      </c>
      <c r="F37" s="38"/>
      <c r="G37" s="38"/>
      <c r="H37" s="46"/>
      <c r="I37" s="47"/>
      <c r="J37" s="47"/>
      <c r="K37" s="47"/>
      <c r="L37" s="48"/>
    </row>
    <row r="38" spans="2:12" ht="15" customHeight="1" x14ac:dyDescent="0.25">
      <c r="D38" s="16" t="s">
        <v>41</v>
      </c>
      <c r="E38" s="38" t="str">
        <f t="shared" si="0"/>
        <v>текущий и (или) капитальный ремонт объектов</v>
      </c>
      <c r="F38" s="38"/>
      <c r="G38" s="38"/>
      <c r="H38" s="49"/>
      <c r="I38" s="50"/>
      <c r="J38" s="50"/>
      <c r="K38" s="50"/>
      <c r="L38" s="51"/>
    </row>
    <row r="39" spans="2:12" ht="14.25" customHeight="1" x14ac:dyDescent="0.25">
      <c r="D39" s="61" t="s">
        <v>44</v>
      </c>
      <c r="E39" s="61"/>
      <c r="F39" s="61"/>
      <c r="G39" s="61"/>
      <c r="H39" s="61"/>
      <c r="I39" s="61"/>
      <c r="J39" s="61"/>
      <c r="K39" s="61"/>
      <c r="L39" s="61"/>
    </row>
    <row r="40" spans="2:12" ht="12.75" customHeight="1" x14ac:dyDescent="0.25">
      <c r="D40" s="62" t="s">
        <v>7</v>
      </c>
      <c r="E40" s="63" t="s">
        <v>15</v>
      </c>
      <c r="F40" s="64"/>
      <c r="G40" s="62" t="s">
        <v>9</v>
      </c>
      <c r="H40" s="55" t="s">
        <v>10</v>
      </c>
      <c r="I40" s="55"/>
      <c r="J40" s="55"/>
      <c r="K40" s="55"/>
      <c r="L40" s="55"/>
    </row>
    <row r="41" spans="2:12" ht="13.5" customHeight="1" x14ac:dyDescent="0.25">
      <c r="D41" s="62"/>
      <c r="E41" s="65"/>
      <c r="F41" s="66"/>
      <c r="G41" s="62"/>
      <c r="H41" s="13" t="s">
        <v>66</v>
      </c>
      <c r="I41" s="13" t="s">
        <v>67</v>
      </c>
      <c r="J41" s="15" t="s">
        <v>68</v>
      </c>
      <c r="K41" s="2" t="s">
        <v>69</v>
      </c>
      <c r="L41" s="14" t="s">
        <v>70</v>
      </c>
    </row>
    <row r="42" spans="2:12" ht="12.75" customHeight="1" x14ac:dyDescent="0.2">
      <c r="B42" s="1" t="e">
        <f>OR(B43,#REF!)</f>
        <v>#REF!</v>
      </c>
      <c r="C42" s="1" t="e">
        <f t="array" ref="C42">INDEX([1]Тарифы!$AB$86:$AB$108,MATCH($C44,[1]Тарифы!$Y$86:$Y$108,0))</f>
        <v>#REF!</v>
      </c>
      <c r="D42" s="5">
        <v>1</v>
      </c>
      <c r="E42" s="99" t="s">
        <v>53</v>
      </c>
      <c r="F42" s="100"/>
      <c r="G42" s="100"/>
      <c r="H42" s="100"/>
      <c r="I42" s="100"/>
      <c r="J42" s="100"/>
      <c r="K42" s="6"/>
      <c r="L42" s="12"/>
    </row>
    <row r="43" spans="2:12" ht="42.75" customHeight="1" x14ac:dyDescent="0.2">
      <c r="B43" s="1" t="e">
        <f>AND($C42="Водоснабжение",$C43&lt;&gt;"Тариф на транспортировку воды",$C43&lt;&gt;"Тариф на техническую воду")</f>
        <v>#REF!</v>
      </c>
      <c r="C43" s="1" t="e">
        <f t="array" ref="C43">INDEX([1]Тарифы!$AC$86:$AC$108,MATCH(C44,[1]Тарифы!$Y$86:$Y$108,0))</f>
        <v>#REF!</v>
      </c>
      <c r="D43" s="7" t="s">
        <v>20</v>
      </c>
      <c r="E43" s="57" t="s">
        <v>64</v>
      </c>
      <c r="F43" s="58"/>
      <c r="G43" s="8" t="s">
        <v>21</v>
      </c>
      <c r="H43" s="30" t="s">
        <v>26</v>
      </c>
      <c r="I43" s="30" t="s">
        <v>26</v>
      </c>
      <c r="J43" s="30" t="s">
        <v>26</v>
      </c>
      <c r="K43" s="30" t="s">
        <v>26</v>
      </c>
      <c r="L43" s="30" t="s">
        <v>26</v>
      </c>
    </row>
    <row r="44" spans="2:12" ht="39" customHeight="1" x14ac:dyDescent="0.2">
      <c r="B44" s="1" t="e">
        <f>B43</f>
        <v>#REF!</v>
      </c>
      <c r="C44" s="1" t="e">
        <f t="array" ref="C44">INDEX([1]Тарифы!$Y$86:$Y$108,MATCH(#REF!,[1]Тарифы!$X$86:$X$108,0))</f>
        <v>#REF!</v>
      </c>
      <c r="D44" s="7" t="s">
        <v>22</v>
      </c>
      <c r="E44" s="57" t="s">
        <v>55</v>
      </c>
      <c r="F44" s="58"/>
      <c r="G44" s="8" t="s">
        <v>21</v>
      </c>
      <c r="H44" s="3" t="s">
        <v>26</v>
      </c>
      <c r="I44" s="3" t="s">
        <v>26</v>
      </c>
      <c r="J44" s="3" t="s">
        <v>26</v>
      </c>
      <c r="K44" s="3" t="s">
        <v>26</v>
      </c>
      <c r="L44" s="3" t="s">
        <v>26</v>
      </c>
    </row>
    <row r="45" spans="2:12" ht="40.5" customHeight="1" x14ac:dyDescent="0.2">
      <c r="B45" s="1" t="e">
        <f>B44</f>
        <v>#REF!</v>
      </c>
      <c r="D45" s="7" t="s">
        <v>56</v>
      </c>
      <c r="E45" s="101" t="s">
        <v>63</v>
      </c>
      <c r="F45" s="102"/>
      <c r="G45" s="8" t="s">
        <v>21</v>
      </c>
      <c r="H45" s="3" t="s">
        <v>26</v>
      </c>
      <c r="I45" s="3" t="s">
        <v>26</v>
      </c>
      <c r="J45" s="3" t="s">
        <v>26</v>
      </c>
      <c r="K45" s="3" t="s">
        <v>26</v>
      </c>
      <c r="L45" s="3" t="s">
        <v>26</v>
      </c>
    </row>
    <row r="46" spans="2:12" ht="30.75" customHeight="1" x14ac:dyDescent="0.2">
      <c r="B46" s="1"/>
      <c r="D46" s="7" t="s">
        <v>57</v>
      </c>
      <c r="E46" s="57" t="s">
        <v>62</v>
      </c>
      <c r="F46" s="58"/>
      <c r="G46" s="9" t="s">
        <v>54</v>
      </c>
      <c r="H46" s="3" t="s">
        <v>26</v>
      </c>
      <c r="I46" s="3" t="s">
        <v>26</v>
      </c>
      <c r="J46" s="3" t="s">
        <v>26</v>
      </c>
      <c r="K46" s="3" t="s">
        <v>26</v>
      </c>
      <c r="L46" s="3" t="s">
        <v>26</v>
      </c>
    </row>
    <row r="47" spans="2:12" ht="15.75" customHeight="1" x14ac:dyDescent="0.25">
      <c r="D47" s="69" t="s">
        <v>47</v>
      </c>
      <c r="E47" s="69"/>
      <c r="F47" s="69"/>
      <c r="G47" s="69"/>
      <c r="H47" s="69"/>
      <c r="I47" s="69"/>
      <c r="J47" s="69"/>
      <c r="K47" s="69"/>
      <c r="L47" s="69"/>
    </row>
    <row r="48" spans="2:12" ht="24.75" customHeight="1" x14ac:dyDescent="0.25">
      <c r="D48" s="20" t="s">
        <v>7</v>
      </c>
      <c r="E48" s="68" t="s">
        <v>15</v>
      </c>
      <c r="F48" s="68"/>
      <c r="G48" s="21" t="s">
        <v>9</v>
      </c>
      <c r="H48" s="11" t="s">
        <v>27</v>
      </c>
      <c r="I48" s="11" t="s">
        <v>28</v>
      </c>
      <c r="J48" s="70" t="s">
        <v>29</v>
      </c>
      <c r="K48" s="70"/>
      <c r="L48" s="70"/>
    </row>
    <row r="49" spans="4:12" ht="15" customHeight="1" x14ac:dyDescent="0.25">
      <c r="D49" s="20" t="s">
        <v>16</v>
      </c>
      <c r="E49" s="68" t="s">
        <v>82</v>
      </c>
      <c r="F49" s="68"/>
      <c r="G49" s="20" t="s">
        <v>33</v>
      </c>
      <c r="H49" s="31">
        <v>2730.7194298363879</v>
      </c>
      <c r="I49" s="31">
        <v>2470.0520000000001</v>
      </c>
      <c r="J49" s="89"/>
      <c r="K49" s="90"/>
      <c r="L49" s="90"/>
    </row>
    <row r="50" spans="4:12" ht="15" customHeight="1" x14ac:dyDescent="0.25">
      <c r="D50" s="20" t="s">
        <v>12</v>
      </c>
      <c r="E50" s="91" t="s">
        <v>83</v>
      </c>
      <c r="F50" s="92"/>
      <c r="G50" s="20" t="s">
        <v>51</v>
      </c>
      <c r="H50" s="32">
        <v>2261817.2658351213</v>
      </c>
      <c r="I50" s="32">
        <v>2217270.4019619655</v>
      </c>
      <c r="J50" s="90"/>
      <c r="K50" s="90"/>
      <c r="L50" s="90"/>
    </row>
    <row r="51" spans="4:12" ht="15" customHeight="1" x14ac:dyDescent="0.25">
      <c r="D51" s="20" t="s">
        <v>23</v>
      </c>
      <c r="E51" s="67" t="s">
        <v>84</v>
      </c>
      <c r="F51" s="67"/>
      <c r="G51" s="20" t="s">
        <v>51</v>
      </c>
      <c r="H51" s="33">
        <v>522261.75881198229</v>
      </c>
      <c r="I51" s="33">
        <v>466247.84504418791</v>
      </c>
      <c r="J51" s="90"/>
      <c r="K51" s="90"/>
      <c r="L51" s="90"/>
    </row>
    <row r="52" spans="4:12" ht="15" customHeight="1" x14ac:dyDescent="0.25">
      <c r="D52" s="20" t="s">
        <v>24</v>
      </c>
      <c r="E52" s="67" t="s">
        <v>85</v>
      </c>
      <c r="F52" s="67"/>
      <c r="G52" s="20" t="s">
        <v>51</v>
      </c>
      <c r="H52" s="33">
        <v>1461275.3520935567</v>
      </c>
      <c r="I52" s="33">
        <v>1485859.6585840732</v>
      </c>
      <c r="J52" s="90"/>
      <c r="K52" s="90"/>
      <c r="L52" s="90"/>
    </row>
    <row r="53" spans="4:12" ht="26.25" customHeight="1" x14ac:dyDescent="0.25">
      <c r="D53" s="20" t="s">
        <v>25</v>
      </c>
      <c r="E53" s="67" t="s">
        <v>86</v>
      </c>
      <c r="F53" s="67"/>
      <c r="G53" s="20" t="s">
        <v>51</v>
      </c>
      <c r="H53" s="33">
        <v>175861.92191313091</v>
      </c>
      <c r="I53" s="33">
        <v>218958.2103437045</v>
      </c>
      <c r="J53" s="90"/>
      <c r="K53" s="90"/>
      <c r="L53" s="90"/>
    </row>
    <row r="54" spans="4:12" ht="15" customHeight="1" x14ac:dyDescent="0.25">
      <c r="D54" s="34" t="s">
        <v>48</v>
      </c>
      <c r="E54" s="67" t="s">
        <v>87</v>
      </c>
      <c r="F54" s="67"/>
      <c r="G54" s="20" t="s">
        <v>51</v>
      </c>
      <c r="H54" s="33">
        <v>108890.01914945157</v>
      </c>
      <c r="I54" s="33">
        <v>46204.687989999999</v>
      </c>
      <c r="J54" s="90"/>
      <c r="K54" s="90"/>
      <c r="L54" s="90"/>
    </row>
    <row r="55" spans="4:12" ht="18.75" customHeight="1" x14ac:dyDescent="0.25">
      <c r="D55" s="34" t="s">
        <v>49</v>
      </c>
      <c r="E55" s="67" t="s">
        <v>39</v>
      </c>
      <c r="F55" s="67"/>
      <c r="G55" s="20" t="s">
        <v>51</v>
      </c>
      <c r="H55" s="33">
        <v>0</v>
      </c>
      <c r="I55" s="33">
        <v>0</v>
      </c>
      <c r="J55" s="90"/>
      <c r="K55" s="90"/>
      <c r="L55" s="90"/>
    </row>
    <row r="56" spans="4:12" ht="15" customHeight="1" x14ac:dyDescent="0.25">
      <c r="D56" s="34" t="s">
        <v>50</v>
      </c>
      <c r="E56" s="67" t="s">
        <v>88</v>
      </c>
      <c r="F56" s="67"/>
      <c r="G56" s="20" t="s">
        <v>51</v>
      </c>
      <c r="H56" s="33">
        <v>8793.0960956565432</v>
      </c>
      <c r="I56" s="33">
        <v>0</v>
      </c>
      <c r="J56" s="90"/>
      <c r="K56" s="90"/>
      <c r="L56" s="90"/>
    </row>
    <row r="57" spans="4:12" ht="18" customHeight="1" x14ac:dyDescent="0.25">
      <c r="D57" s="34" t="s">
        <v>52</v>
      </c>
      <c r="E57" s="67" t="s">
        <v>89</v>
      </c>
      <c r="F57" s="67"/>
      <c r="G57" s="20" t="s">
        <v>51</v>
      </c>
      <c r="H57" s="33">
        <v>-15264.882228656439</v>
      </c>
      <c r="I57" s="33">
        <v>0</v>
      </c>
      <c r="J57" s="90"/>
      <c r="K57" s="90"/>
      <c r="L57" s="90"/>
    </row>
    <row r="58" spans="4:12" ht="15" x14ac:dyDescent="0.25">
      <c r="D58" s="34" t="s">
        <v>58</v>
      </c>
      <c r="E58" s="93" t="s">
        <v>53</v>
      </c>
      <c r="F58" s="94"/>
      <c r="G58" s="94"/>
      <c r="H58" s="94"/>
      <c r="I58" s="94"/>
      <c r="J58" s="90"/>
      <c r="K58" s="90"/>
      <c r="L58" s="90"/>
    </row>
    <row r="59" spans="4:12" ht="39" customHeight="1" x14ac:dyDescent="0.25">
      <c r="D59" s="35" t="s">
        <v>60</v>
      </c>
      <c r="E59" s="59" t="str">
        <f>E43</f>
        <v>Доля проб подземных вод, почвы и воздуха, отобранных по результатам производственного экологического контроля, не соответствующих установленным требованиям, в общем объеме таких проб</v>
      </c>
      <c r="F59" s="60"/>
      <c r="G59" s="36" t="str">
        <f>G43</f>
        <v>%</v>
      </c>
      <c r="H59" s="33" t="s">
        <v>26</v>
      </c>
      <c r="I59" s="33" t="s">
        <v>26</v>
      </c>
      <c r="J59" s="90"/>
      <c r="K59" s="90"/>
      <c r="L59" s="90"/>
    </row>
    <row r="60" spans="4:12" ht="39" customHeight="1" x14ac:dyDescent="0.25">
      <c r="D60" s="34" t="s">
        <v>59</v>
      </c>
      <c r="E60" s="59" t="str">
        <f>E44</f>
        <v>Доля проб почвы, отобранных по результатам производственного экологического контроля, не соответствующих установленным требованиям, в общем объеме таких проб</v>
      </c>
      <c r="F60" s="60"/>
      <c r="G60" s="36" t="str">
        <f>G44</f>
        <v>%</v>
      </c>
      <c r="H60" s="33" t="s">
        <v>26</v>
      </c>
      <c r="I60" s="33" t="s">
        <v>26</v>
      </c>
      <c r="J60" s="90"/>
      <c r="K60" s="90"/>
      <c r="L60" s="90"/>
    </row>
    <row r="61" spans="4:12" ht="39" customHeight="1" x14ac:dyDescent="0.25">
      <c r="D61" s="34" t="s">
        <v>61</v>
      </c>
      <c r="E61" s="59" t="str">
        <f>E45</f>
        <v>Доля проб воздуха, отобранных по результатам производственного экологического контроля, несоответствующих установленным требованиям, в общем объеме таких проб</v>
      </c>
      <c r="F61" s="71"/>
      <c r="G61" s="36" t="str">
        <f>G45</f>
        <v>%</v>
      </c>
      <c r="H61" s="33" t="s">
        <v>26</v>
      </c>
      <c r="I61" s="33" t="s">
        <v>26</v>
      </c>
      <c r="J61" s="90"/>
      <c r="K61" s="90"/>
      <c r="L61" s="90"/>
    </row>
    <row r="62" spans="4:12" ht="29.25" customHeight="1" x14ac:dyDescent="0.25">
      <c r="D62" s="34" t="s">
        <v>65</v>
      </c>
      <c r="E62" s="59" t="str">
        <f>E46</f>
        <v>Количество возгораний твердых коммунальных отходов в расчете на единицу площади объекта, используемого для захоронения твердых коммунальных отходов</v>
      </c>
      <c r="F62" s="60"/>
      <c r="G62" s="36" t="str">
        <f>G46</f>
        <v>штук на гектар</v>
      </c>
      <c r="H62" s="33" t="s">
        <v>26</v>
      </c>
      <c r="I62" s="33" t="s">
        <v>26</v>
      </c>
      <c r="J62" s="90"/>
      <c r="K62" s="90"/>
      <c r="L62" s="90"/>
    </row>
    <row r="65" spans="6:6" x14ac:dyDescent="0.25">
      <c r="F65" s="18" t="s">
        <v>90</v>
      </c>
    </row>
  </sheetData>
  <mergeCells count="75">
    <mergeCell ref="H35:L35"/>
    <mergeCell ref="E52:F52"/>
    <mergeCell ref="E37:G37"/>
    <mergeCell ref="E38:G38"/>
    <mergeCell ref="E42:J42"/>
    <mergeCell ref="E43:F43"/>
    <mergeCell ref="E45:F45"/>
    <mergeCell ref="E46:F46"/>
    <mergeCell ref="D24:D25"/>
    <mergeCell ref="E24:F25"/>
    <mergeCell ref="G24:G25"/>
    <mergeCell ref="H24:L24"/>
    <mergeCell ref="I4:L4"/>
    <mergeCell ref="D7:L7"/>
    <mergeCell ref="D6:L6"/>
    <mergeCell ref="E22:F22"/>
    <mergeCell ref="D20:D21"/>
    <mergeCell ref="E20:F21"/>
    <mergeCell ref="G20:G21"/>
    <mergeCell ref="H20:L20"/>
    <mergeCell ref="D23:L23"/>
    <mergeCell ref="D14:D15"/>
    <mergeCell ref="E14:F15"/>
    <mergeCell ref="G14:G15"/>
    <mergeCell ref="H14:L14"/>
    <mergeCell ref="D10:E10"/>
    <mergeCell ref="F10:L10"/>
    <mergeCell ref="D11:E11"/>
    <mergeCell ref="F11:L11"/>
    <mergeCell ref="D12:E12"/>
    <mergeCell ref="F12:L12"/>
    <mergeCell ref="D8:E8"/>
    <mergeCell ref="F8:L8"/>
    <mergeCell ref="D9:E9"/>
    <mergeCell ref="F9:L9"/>
    <mergeCell ref="D13:L13"/>
    <mergeCell ref="E61:F61"/>
    <mergeCell ref="E62:F62"/>
    <mergeCell ref="E54:F54"/>
    <mergeCell ref="E55:F55"/>
    <mergeCell ref="E56:F56"/>
    <mergeCell ref="E57:F57"/>
    <mergeCell ref="E58:I58"/>
    <mergeCell ref="E44:F44"/>
    <mergeCell ref="E59:F59"/>
    <mergeCell ref="E60:F60"/>
    <mergeCell ref="D39:L39"/>
    <mergeCell ref="D40:D41"/>
    <mergeCell ref="E40:F41"/>
    <mergeCell ref="G40:G41"/>
    <mergeCell ref="H40:L40"/>
    <mergeCell ref="E53:F53"/>
    <mergeCell ref="E49:F49"/>
    <mergeCell ref="D47:L47"/>
    <mergeCell ref="E48:F48"/>
    <mergeCell ref="J48:L48"/>
    <mergeCell ref="J49:L62"/>
    <mergeCell ref="E50:F50"/>
    <mergeCell ref="E51:F51"/>
    <mergeCell ref="E16:F16"/>
    <mergeCell ref="E17:F17"/>
    <mergeCell ref="E18:F18"/>
    <mergeCell ref="E27:F27"/>
    <mergeCell ref="H36:L38"/>
    <mergeCell ref="E26:F26"/>
    <mergeCell ref="D34:L34"/>
    <mergeCell ref="E35:G35"/>
    <mergeCell ref="E36:G36"/>
    <mergeCell ref="E30:F30"/>
    <mergeCell ref="E31:F31"/>
    <mergeCell ref="E32:F32"/>
    <mergeCell ref="E33:F33"/>
    <mergeCell ref="E28:F28"/>
    <mergeCell ref="E29:F29"/>
    <mergeCell ref="D19:L19"/>
  </mergeCells>
  <phoneticPr fontId="7" type="noConversion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2023-09-18T05:54:37Z</cp:lastPrinted>
  <dcterms:created xsi:type="dcterms:W3CDTF">2015-06-05T18:19:34Z</dcterms:created>
  <dcterms:modified xsi:type="dcterms:W3CDTF">2023-12-24T11:29:58Z</dcterms:modified>
</cp:coreProperties>
</file>